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\\ano.peremena.team\dfs\users\amaravilyas\Desktop\Атлас навыков\Игра Дипломат\Итог\Итог 3.0\"/>
    </mc:Choice>
  </mc:AlternateContent>
  <xr:revisionPtr revIDLastSave="0" documentId="13_ncr:1_{873A3372-D1AD-4CBF-BD14-D4727D2C11D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зультаты игры" sheetId="1" r:id="rId1"/>
  </sheets>
  <calcPr calcId="191029"/>
</workbook>
</file>

<file path=xl/calcChain.xml><?xml version="1.0" encoding="utf-8"?>
<calcChain xmlns="http://schemas.openxmlformats.org/spreadsheetml/2006/main">
  <c r="G86" i="1" l="1"/>
  <c r="F86" i="1"/>
  <c r="E86" i="1"/>
  <c r="D86" i="1"/>
  <c r="C86" i="1"/>
  <c r="C85" i="1"/>
  <c r="E85" i="1"/>
  <c r="G68" i="1"/>
  <c r="F68" i="1"/>
  <c r="E68" i="1"/>
  <c r="D68" i="1"/>
  <c r="C68" i="1"/>
  <c r="G51" i="1"/>
  <c r="G50" i="1"/>
  <c r="F50" i="1"/>
  <c r="E50" i="1"/>
  <c r="D50" i="1"/>
  <c r="C50" i="1"/>
  <c r="G32" i="1"/>
  <c r="F32" i="1"/>
  <c r="E32" i="1"/>
  <c r="D32" i="1"/>
  <c r="C32" i="1"/>
  <c r="G16" i="1"/>
  <c r="F16" i="1"/>
  <c r="E16" i="1"/>
  <c r="D16" i="1"/>
  <c r="C16" i="1"/>
  <c r="C26" i="1"/>
  <c r="C17" i="1"/>
  <c r="F18" i="1" l="1"/>
  <c r="F34" i="1" s="1"/>
  <c r="F52" i="1" s="1"/>
  <c r="F70" i="1" s="1"/>
  <c r="F88" i="1" s="1"/>
  <c r="F17" i="1"/>
  <c r="F33" i="1" s="1"/>
  <c r="F51" i="1" s="1"/>
  <c r="F69" i="1" s="1"/>
  <c r="F87" i="1" s="1"/>
  <c r="G18" i="1"/>
  <c r="G34" i="1" s="1"/>
  <c r="G52" i="1" s="1"/>
  <c r="G70" i="1" s="1"/>
  <c r="G88" i="1" s="1"/>
  <c r="G17" i="1"/>
  <c r="G33" i="1" s="1"/>
  <c r="G69" i="1" s="1"/>
  <c r="G87" i="1" s="1"/>
  <c r="E18" i="1"/>
  <c r="E34" i="1" s="1"/>
  <c r="E52" i="1" s="1"/>
  <c r="E70" i="1" s="1"/>
  <c r="E88" i="1" s="1"/>
  <c r="E17" i="1"/>
  <c r="E33" i="1" s="1"/>
  <c r="E51" i="1" s="1"/>
  <c r="E69" i="1" s="1"/>
  <c r="E87" i="1" s="1"/>
  <c r="D18" i="1"/>
  <c r="D34" i="1" s="1"/>
  <c r="D52" i="1" s="1"/>
  <c r="D70" i="1" s="1"/>
  <c r="D88" i="1" s="1"/>
  <c r="D17" i="1"/>
  <c r="D33" i="1" s="1"/>
  <c r="D51" i="1" s="1"/>
  <c r="D69" i="1" s="1"/>
  <c r="D87" i="1" s="1"/>
  <c r="C18" i="1"/>
  <c r="C34" i="1" s="1"/>
  <c r="C52" i="1" s="1"/>
  <c r="C70" i="1" s="1"/>
  <c r="C88" i="1" s="1"/>
  <c r="C33" i="1"/>
  <c r="C51" i="1" s="1"/>
  <c r="C69" i="1" s="1"/>
  <c r="C87" i="1" s="1"/>
  <c r="G98" i="1"/>
  <c r="F98" i="1"/>
  <c r="E98" i="1"/>
  <c r="D98" i="1"/>
  <c r="C98" i="1"/>
  <c r="G80" i="1"/>
  <c r="F80" i="1"/>
  <c r="E80" i="1"/>
  <c r="D80" i="1"/>
  <c r="C80" i="1"/>
  <c r="G62" i="1"/>
  <c r="F62" i="1"/>
  <c r="E62" i="1"/>
  <c r="D62" i="1"/>
  <c r="C62" i="1"/>
  <c r="G44" i="1"/>
  <c r="F44" i="1"/>
  <c r="E44" i="1"/>
  <c r="D44" i="1"/>
  <c r="C44" i="1"/>
  <c r="G26" i="1"/>
  <c r="F26" i="1"/>
  <c r="E26" i="1"/>
  <c r="D26" i="1"/>
  <c r="C23" i="1"/>
  <c r="D7" i="1"/>
  <c r="C7" i="1"/>
  <c r="G23" i="1" l="1"/>
  <c r="G41" i="1" s="1"/>
  <c r="G59" i="1" s="1"/>
  <c r="G77" i="1" s="1"/>
  <c r="G95" i="1" s="1"/>
  <c r="F23" i="1"/>
  <c r="F15" i="1" s="1"/>
  <c r="C41" i="1"/>
  <c r="C59" i="1" s="1"/>
  <c r="C77" i="1" s="1"/>
  <c r="C95" i="1" s="1"/>
  <c r="D41" i="1"/>
  <c r="D59" i="1" s="1"/>
  <c r="D77" i="1" s="1"/>
  <c r="D95" i="1" s="1"/>
  <c r="D23" i="1"/>
  <c r="E41" i="1"/>
  <c r="E59" i="1" s="1"/>
  <c r="E77" i="1" s="1"/>
  <c r="E95" i="1" s="1"/>
  <c r="E23" i="1"/>
  <c r="G15" i="1"/>
  <c r="C31" i="1"/>
  <c r="C15" i="1"/>
  <c r="E15" i="1"/>
  <c r="D15" i="1"/>
  <c r="E49" i="1" l="1"/>
  <c r="E31" i="1"/>
  <c r="F41" i="1"/>
  <c r="F59" i="1" s="1"/>
  <c r="D31" i="1"/>
  <c r="C49" i="1"/>
  <c r="E67" i="1"/>
  <c r="D49" i="1"/>
  <c r="G31" i="1"/>
  <c r="F77" i="1" l="1"/>
  <c r="F95" i="1" s="1"/>
  <c r="F49" i="1"/>
  <c r="F31" i="1"/>
  <c r="D67" i="1"/>
  <c r="D85" i="1"/>
  <c r="G49" i="1"/>
  <c r="C67" i="1"/>
  <c r="F67" i="1" l="1"/>
  <c r="F85" i="1"/>
  <c r="G85" i="1"/>
  <c r="G67" i="1"/>
</calcChain>
</file>

<file path=xl/sharedStrings.xml><?xml version="1.0" encoding="utf-8"?>
<sst xmlns="http://schemas.openxmlformats.org/spreadsheetml/2006/main" count="118" uniqueCount="41">
  <si>
    <t>ЗАПОЛНЯЕМ ТОЛЬКО ЗЕЛЁНЫЕ ПОЛЯ</t>
  </si>
  <si>
    <t>НА СТАРТЕ</t>
  </si>
  <si>
    <t>Население</t>
  </si>
  <si>
    <t>Зараженные на старте</t>
  </si>
  <si>
    <t>Процент зараженных на начало игры</t>
  </si>
  <si>
    <t>Количество врачей у страны</t>
  </si>
  <si>
    <t>Количество ученых у страны</t>
  </si>
  <si>
    <t>Сколько ученых на 1 компонент вакцины</t>
  </si>
  <si>
    <t>Наличие вакцины/вакцин</t>
  </si>
  <si>
    <t>Врачи</t>
  </si>
  <si>
    <t>Учёные</t>
  </si>
  <si>
    <r>
      <rPr>
        <b/>
        <sz val="10"/>
        <color theme="1"/>
        <rFont val="Montserrat"/>
      </rPr>
      <t xml:space="preserve">Врачи </t>
    </r>
    <r>
      <rPr>
        <sz val="10"/>
        <color theme="1"/>
        <rFont val="Montserrat"/>
      </rPr>
      <t xml:space="preserve">- сколько </t>
    </r>
    <r>
      <rPr>
        <b/>
        <sz val="10"/>
        <color theme="1"/>
        <rFont val="Montserrat"/>
      </rPr>
      <t>получили</t>
    </r>
  </si>
  <si>
    <r>
      <rPr>
        <b/>
        <sz val="10"/>
        <color theme="1"/>
        <rFont val="Montserrat"/>
      </rPr>
      <t>Врачи</t>
    </r>
    <r>
      <rPr>
        <sz val="10"/>
        <color theme="1"/>
        <rFont val="Montserrat"/>
      </rPr>
      <t xml:space="preserve">  - сколько </t>
    </r>
    <r>
      <rPr>
        <b/>
        <sz val="10"/>
        <color theme="1"/>
        <rFont val="Montserrat"/>
      </rPr>
      <t>отдали</t>
    </r>
  </si>
  <si>
    <r>
      <rPr>
        <b/>
        <sz val="10"/>
        <color theme="1"/>
        <rFont val="Montserrat"/>
      </rPr>
      <t>Учёные</t>
    </r>
    <r>
      <rPr>
        <sz val="10"/>
        <color theme="1"/>
        <rFont val="Montserrat"/>
      </rPr>
      <t xml:space="preserve"> - сколько </t>
    </r>
    <r>
      <rPr>
        <b/>
        <sz val="10"/>
        <color theme="1"/>
        <rFont val="Montserrat"/>
      </rPr>
      <t>получили</t>
    </r>
  </si>
  <si>
    <r>
      <rPr>
        <b/>
        <sz val="10"/>
        <color theme="1"/>
        <rFont val="Montserrat"/>
      </rPr>
      <t>Учёные</t>
    </r>
    <r>
      <rPr>
        <sz val="10"/>
        <color theme="1"/>
        <rFont val="Montserrat"/>
      </rPr>
      <t xml:space="preserve"> - сколько </t>
    </r>
    <r>
      <rPr>
        <b/>
        <sz val="10"/>
        <color theme="1"/>
        <rFont val="Montserrat"/>
      </rPr>
      <t>отдали</t>
    </r>
  </si>
  <si>
    <t>Получили компонент вакцины от другой страны</t>
  </si>
  <si>
    <t>Сколько врачей на лечение</t>
  </si>
  <si>
    <t>Сколько ученых на изучение вакцины</t>
  </si>
  <si>
    <t>Разработали вакцину</t>
  </si>
  <si>
    <r>
      <rPr>
        <b/>
        <sz val="10"/>
        <color theme="1"/>
        <rFont val="Montserrat"/>
      </rPr>
      <t xml:space="preserve">Врачи </t>
    </r>
    <r>
      <rPr>
        <sz val="10"/>
        <color theme="1"/>
        <rFont val="Montserrat"/>
      </rPr>
      <t xml:space="preserve">- сколько </t>
    </r>
    <r>
      <rPr>
        <b/>
        <sz val="10"/>
        <color theme="1"/>
        <rFont val="Montserrat"/>
      </rPr>
      <t>получили</t>
    </r>
  </si>
  <si>
    <r>
      <rPr>
        <b/>
        <sz val="10"/>
        <color theme="1"/>
        <rFont val="Montserrat"/>
      </rPr>
      <t>Врачи</t>
    </r>
    <r>
      <rPr>
        <sz val="10"/>
        <color theme="1"/>
        <rFont val="Montserrat"/>
      </rPr>
      <t xml:space="preserve">  - сколько </t>
    </r>
    <r>
      <rPr>
        <b/>
        <sz val="10"/>
        <color theme="1"/>
        <rFont val="Montserrat"/>
      </rPr>
      <t>отдали</t>
    </r>
  </si>
  <si>
    <r>
      <rPr>
        <b/>
        <sz val="10"/>
        <color theme="1"/>
        <rFont val="Montserrat"/>
      </rPr>
      <t>Учёные</t>
    </r>
    <r>
      <rPr>
        <sz val="10"/>
        <color theme="1"/>
        <rFont val="Montserrat"/>
      </rPr>
      <t xml:space="preserve"> - сколько </t>
    </r>
    <r>
      <rPr>
        <b/>
        <sz val="10"/>
        <color theme="1"/>
        <rFont val="Montserrat"/>
      </rPr>
      <t>получили</t>
    </r>
  </si>
  <si>
    <r>
      <rPr>
        <b/>
        <sz val="10"/>
        <color theme="1"/>
        <rFont val="Montserrat"/>
      </rPr>
      <t>Учёные</t>
    </r>
    <r>
      <rPr>
        <sz val="10"/>
        <color theme="1"/>
        <rFont val="Montserrat"/>
      </rPr>
      <t xml:space="preserve"> - сколько </t>
    </r>
    <r>
      <rPr>
        <b/>
        <sz val="10"/>
        <color theme="1"/>
        <rFont val="Montserrat"/>
      </rPr>
      <t>отдали</t>
    </r>
  </si>
  <si>
    <t>1 РАУНД</t>
  </si>
  <si>
    <t>2 РАУНД</t>
  </si>
  <si>
    <t>3 РАУНД</t>
  </si>
  <si>
    <t>4 РАУНД</t>
  </si>
  <si>
    <t>5 РАУНД</t>
  </si>
  <si>
    <t>Глеониа</t>
  </si>
  <si>
    <t>Логлевар</t>
  </si>
  <si>
    <t>Асмериш</t>
  </si>
  <si>
    <t>Дасванург</t>
  </si>
  <si>
    <t>Кетмугор</t>
  </si>
  <si>
    <t>Заражается за раунд</t>
  </si>
  <si>
    <t>% зараженных НА КОНЕЦ РАУНДА</t>
  </si>
  <si>
    <t>Вылечили за раунд</t>
  </si>
  <si>
    <t>Вакцин на конец раунда</t>
  </si>
  <si>
    <t>Врачи на конец раунда</t>
  </si>
  <si>
    <t>Учёные на конец раунда</t>
  </si>
  <si>
    <t>Зараженные на конец раунда</t>
  </si>
  <si>
    <t>Отдали компонент вакцины другой стране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</si>
</sst>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sz val="10"/>
      <color theme="1"/>
      <name val="Montserrat"/>
    </font>
    <font>
      <b/>
      <sz val="14"/>
      <color theme="1"/>
      <name val="Montserrat"/>
    </font>
    <font>
      <b/>
      <sz val="10"/>
      <color theme="1"/>
      <name val="Montserrat"/>
    </font>
    <font>
      <b/>
      <sz val="10"/>
      <color rgb="FFC00000"/>
      <name val="Montserrat"/>
      <charset val="204"/>
    </font>
    <font>
      <b/>
      <sz val="10"/>
      <color theme="1"/>
      <name val="Montserra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96F1A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rgb="FFC5FBFF"/>
      </patternFill>
    </fill>
  </fills>
  <borders count="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1" xfId="0" applyFont="1" applyBorder="1"/>
    <xf numFmtId="0" fontId="0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  <xf numFmtId="3" fontId="1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3" fontId="3" fillId="4" borderId="4" xfId="0" applyNumberFormat="1" applyFont="1" applyFill="1" applyBorder="1" applyAlignment="1">
      <alignment horizontal="center" wrapText="1"/>
    </xf>
    <xf numFmtId="3" fontId="1" fillId="4" borderId="4" xfId="0" applyNumberFormat="1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1" fillId="4" borderId="4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1" fillId="2" borderId="4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/>
    <xf numFmtId="0" fontId="0" fillId="3" borderId="3" xfId="0" applyFont="1" applyFill="1" applyBorder="1" applyAlignment="1"/>
    <xf numFmtId="4" fontId="5" fillId="4" borderId="4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14"/>
  <sheetViews>
    <sheetView tabSelected="1" topLeftCell="A4" zoomScale="80" zoomScaleNormal="80" workbookViewId="0">
      <selection activeCell="J31" sqref="J31"/>
    </sheetView>
  </sheetViews>
  <sheetFormatPr defaultColWidth="12.5703125" defaultRowHeight="15.75" customHeight="1"/>
  <cols>
    <col min="1" max="1" width="18.85546875" style="2" customWidth="1"/>
    <col min="2" max="2" width="33.85546875" style="35" customWidth="1"/>
    <col min="3" max="3" width="17.42578125" style="2" customWidth="1"/>
    <col min="4" max="4" width="17.28515625" style="2" customWidth="1"/>
    <col min="5" max="5" width="17.42578125" style="2" customWidth="1"/>
    <col min="6" max="6" width="17.140625" style="2" customWidth="1"/>
    <col min="7" max="7" width="16.28515625" style="2" customWidth="1"/>
    <col min="8" max="16384" width="12.5703125" style="2"/>
  </cols>
  <sheetData>
    <row r="1" spans="1:26" ht="12.75">
      <c r="A1" s="1"/>
      <c r="B1" s="38" t="s">
        <v>0</v>
      </c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>
      <c r="A2" s="1"/>
      <c r="B2" s="40"/>
      <c r="C2" s="40"/>
      <c r="D2" s="40"/>
      <c r="E2" s="40"/>
      <c r="F2" s="40"/>
      <c r="G2" s="4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>
      <c r="A3" s="8"/>
      <c r="B3" s="21" t="s">
        <v>1</v>
      </c>
      <c r="C3" s="22" t="s">
        <v>28</v>
      </c>
      <c r="D3" s="23" t="s">
        <v>29</v>
      </c>
      <c r="E3" s="23" t="s">
        <v>30</v>
      </c>
      <c r="F3" s="23" t="s">
        <v>31</v>
      </c>
      <c r="G3" s="23" t="s">
        <v>32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>
      <c r="A4" s="9"/>
      <c r="B4" s="24" t="s">
        <v>2</v>
      </c>
      <c r="C4" s="25">
        <v>600000000</v>
      </c>
      <c r="D4" s="25">
        <v>600000000</v>
      </c>
      <c r="E4" s="25">
        <v>100000000</v>
      </c>
      <c r="F4" s="25">
        <v>200000000</v>
      </c>
      <c r="G4" s="25">
        <v>100000000</v>
      </c>
      <c r="H4" s="10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>
      <c r="A5" s="9"/>
      <c r="B5" s="24" t="s">
        <v>33</v>
      </c>
      <c r="C5" s="25">
        <v>180000000</v>
      </c>
      <c r="D5" s="25">
        <v>180000000</v>
      </c>
      <c r="E5" s="25">
        <v>30000000</v>
      </c>
      <c r="F5" s="25">
        <v>45000000</v>
      </c>
      <c r="G5" s="25">
        <v>18000000</v>
      </c>
      <c r="H5" s="10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>
      <c r="A6" s="8"/>
      <c r="B6" s="24" t="s">
        <v>3</v>
      </c>
      <c r="C6" s="25">
        <v>130000000</v>
      </c>
      <c r="D6" s="25">
        <v>55000000</v>
      </c>
      <c r="E6" s="26">
        <v>0</v>
      </c>
      <c r="F6" s="26">
        <v>0</v>
      </c>
      <c r="G6" s="26">
        <v>0</v>
      </c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>
      <c r="A7" s="8"/>
      <c r="B7" s="24" t="s">
        <v>4</v>
      </c>
      <c r="C7" s="26">
        <f t="shared" ref="C7:D7" si="0">C6*100/C4</f>
        <v>21.666666666666668</v>
      </c>
      <c r="D7" s="26">
        <f t="shared" si="0"/>
        <v>9.1666666666666661</v>
      </c>
      <c r="E7" s="26">
        <v>0</v>
      </c>
      <c r="F7" s="26">
        <v>0</v>
      </c>
      <c r="G7" s="26">
        <v>0</v>
      </c>
      <c r="H7" s="1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>
      <c r="A8" s="9"/>
      <c r="B8" s="27" t="s">
        <v>5</v>
      </c>
      <c r="C8" s="28">
        <v>30000</v>
      </c>
      <c r="D8" s="28">
        <v>25000</v>
      </c>
      <c r="E8" s="28">
        <v>40000</v>
      </c>
      <c r="F8" s="28">
        <v>20000</v>
      </c>
      <c r="G8" s="28">
        <v>35000</v>
      </c>
      <c r="H8" s="10"/>
      <c r="I8" s="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>
      <c r="A9" s="9"/>
      <c r="B9" s="27" t="s">
        <v>6</v>
      </c>
      <c r="C9" s="28">
        <v>20000</v>
      </c>
      <c r="D9" s="28">
        <v>17500</v>
      </c>
      <c r="E9" s="28">
        <v>15000</v>
      </c>
      <c r="F9" s="28">
        <v>12500</v>
      </c>
      <c r="G9" s="28">
        <v>10000</v>
      </c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>
      <c r="A10" s="8"/>
      <c r="B10" s="24" t="s">
        <v>7</v>
      </c>
      <c r="C10" s="29">
        <v>20000</v>
      </c>
      <c r="D10" s="29">
        <v>20000</v>
      </c>
      <c r="E10" s="29">
        <v>20000</v>
      </c>
      <c r="F10" s="29">
        <v>20000</v>
      </c>
      <c r="G10" s="29">
        <v>20000</v>
      </c>
      <c r="H10" s="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>
      <c r="A11" s="9"/>
      <c r="B11" s="24" t="s">
        <v>8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1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>
      <c r="A12" s="1"/>
      <c r="B12" s="11"/>
      <c r="C12" s="12"/>
      <c r="D12" s="12"/>
      <c r="E12" s="12"/>
      <c r="F12" s="12"/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>
      <c r="A13" s="1"/>
      <c r="B13" s="18"/>
      <c r="C13" s="13"/>
      <c r="D13" s="13"/>
      <c r="E13" s="13"/>
      <c r="F13" s="13"/>
      <c r="G13" s="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>
      <c r="A14" s="8"/>
      <c r="B14" s="21" t="s">
        <v>23</v>
      </c>
      <c r="C14" s="22" t="s">
        <v>28</v>
      </c>
      <c r="D14" s="23" t="s">
        <v>29</v>
      </c>
      <c r="E14" s="23" t="s">
        <v>30</v>
      </c>
      <c r="F14" s="23" t="s">
        <v>31</v>
      </c>
      <c r="G14" s="23" t="s">
        <v>32</v>
      </c>
      <c r="H14" s="10"/>
      <c r="I14" s="5"/>
      <c r="J14" s="5"/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>
      <c r="A15" s="9"/>
      <c r="B15" s="27" t="s">
        <v>34</v>
      </c>
      <c r="C15" s="31">
        <f>C23*100/C4</f>
        <v>51.666666666666664</v>
      </c>
      <c r="D15" s="31">
        <f>D23*100/D4</f>
        <v>39.166666666666664</v>
      </c>
      <c r="E15" s="31">
        <f>E23*100/E4</f>
        <v>30</v>
      </c>
      <c r="F15" s="31">
        <f>F23*100/F4</f>
        <v>22.5</v>
      </c>
      <c r="G15" s="31">
        <f>G23*100/G4</f>
        <v>18</v>
      </c>
      <c r="H15" s="1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>
      <c r="A16" s="9"/>
      <c r="B16" s="27" t="s">
        <v>36</v>
      </c>
      <c r="C16" s="31">
        <f>C11+C27</f>
        <v>0</v>
      </c>
      <c r="D16" s="31">
        <f>D11+D27</f>
        <v>0</v>
      </c>
      <c r="E16" s="31">
        <f>E11+E27</f>
        <v>0</v>
      </c>
      <c r="F16" s="31">
        <f>F11+F27</f>
        <v>0</v>
      </c>
      <c r="G16" s="31">
        <f>G11+G27</f>
        <v>0</v>
      </c>
      <c r="H16" s="1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>
      <c r="A17" s="9"/>
      <c r="B17" s="24" t="s">
        <v>9</v>
      </c>
      <c r="C17" s="32">
        <f>C8+C19-C20</f>
        <v>30000</v>
      </c>
      <c r="D17" s="32">
        <f>D8+D19-D20</f>
        <v>25000</v>
      </c>
      <c r="E17" s="32">
        <f>E8+E19-E20</f>
        <v>40000</v>
      </c>
      <c r="F17" s="32">
        <f>F8+F19-F20</f>
        <v>20000</v>
      </c>
      <c r="G17" s="32">
        <f>G8+G19-G20</f>
        <v>35000</v>
      </c>
      <c r="H17" s="1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>
      <c r="A18" s="9"/>
      <c r="B18" s="24" t="s">
        <v>10</v>
      </c>
      <c r="C18" s="32">
        <f>C9+C21-C22</f>
        <v>20000</v>
      </c>
      <c r="D18" s="32">
        <f>D9+D21-D22</f>
        <v>17500</v>
      </c>
      <c r="E18" s="32">
        <f>E9+E21-E22</f>
        <v>15000</v>
      </c>
      <c r="F18" s="32">
        <f>F9+F21-F22</f>
        <v>12500</v>
      </c>
      <c r="G18" s="32">
        <f>G9+G21-G22</f>
        <v>10000</v>
      </c>
      <c r="H18" s="1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>
      <c r="A19" s="9"/>
      <c r="B19" s="15" t="s">
        <v>11</v>
      </c>
      <c r="C19" s="16"/>
      <c r="D19" s="16"/>
      <c r="E19" s="16"/>
      <c r="F19" s="16"/>
      <c r="G19" s="16"/>
      <c r="H19" s="1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>
      <c r="A20" s="9"/>
      <c r="B20" s="15" t="s">
        <v>12</v>
      </c>
      <c r="C20" s="16"/>
      <c r="D20" s="16"/>
      <c r="E20" s="16"/>
      <c r="F20" s="16"/>
      <c r="G20" s="16"/>
      <c r="H20" s="1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>
      <c r="A21" s="9"/>
      <c r="B21" s="15" t="s">
        <v>13</v>
      </c>
      <c r="C21" s="16"/>
      <c r="D21" s="16"/>
      <c r="E21" s="16"/>
      <c r="F21" s="16"/>
      <c r="G21" s="16"/>
      <c r="H21" s="1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>
      <c r="A22" s="9"/>
      <c r="B22" s="15" t="s">
        <v>14</v>
      </c>
      <c r="C22" s="16"/>
      <c r="D22" s="16"/>
      <c r="E22" s="16"/>
      <c r="F22" s="16"/>
      <c r="G22" s="16"/>
      <c r="H22" s="1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>
      <c r="A23" s="9"/>
      <c r="B23" s="27" t="s">
        <v>39</v>
      </c>
      <c r="C23" s="32">
        <f>(C6+C5)-C26</f>
        <v>310000000</v>
      </c>
      <c r="D23" s="32">
        <f>(D6+D5)-D26</f>
        <v>235000000</v>
      </c>
      <c r="E23" s="32">
        <f>(E6+E5)-E26</f>
        <v>30000000</v>
      </c>
      <c r="F23" s="32">
        <f>(F6+F5)-F26</f>
        <v>45000000</v>
      </c>
      <c r="G23" s="32">
        <f>(G6+G5)-G26</f>
        <v>18000000</v>
      </c>
      <c r="H23" s="10"/>
      <c r="I23" s="4"/>
      <c r="J23" s="4"/>
      <c r="K23" s="4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>
      <c r="A24" s="9"/>
      <c r="B24" s="15" t="s">
        <v>16</v>
      </c>
      <c r="C24" s="42"/>
      <c r="D24" s="16"/>
      <c r="E24" s="16"/>
      <c r="F24" s="16"/>
      <c r="G24" s="16"/>
      <c r="H24" s="10"/>
      <c r="I24" s="6"/>
      <c r="J24" s="6"/>
      <c r="K24" s="6"/>
      <c r="L24" s="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>
      <c r="A25" s="9"/>
      <c r="B25" s="15" t="s">
        <v>17</v>
      </c>
      <c r="C25" s="16"/>
      <c r="D25" s="16"/>
      <c r="E25" s="16"/>
      <c r="F25" s="16"/>
      <c r="G25" s="16"/>
      <c r="H25" s="10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25" customHeight="1">
      <c r="A26" s="9"/>
      <c r="B26" s="33" t="s">
        <v>35</v>
      </c>
      <c r="C26" s="25">
        <f>C24/C8*C5</f>
        <v>0</v>
      </c>
      <c r="D26" s="25">
        <f>D24/D8*D5</f>
        <v>0</v>
      </c>
      <c r="E26" s="25">
        <f>E24/E8*E5</f>
        <v>0</v>
      </c>
      <c r="F26" s="25">
        <f>F24/F8*F5</f>
        <v>0</v>
      </c>
      <c r="G26" s="25">
        <f>G24/G8*G5</f>
        <v>0</v>
      </c>
      <c r="H26" s="10"/>
      <c r="I26" s="4"/>
      <c r="J26" s="4"/>
      <c r="K26" s="4"/>
      <c r="L26" s="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>
      <c r="A27" s="9"/>
      <c r="B27" s="33" t="s">
        <v>18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10"/>
      <c r="I27" s="6"/>
      <c r="J27" s="6"/>
      <c r="K27" s="6"/>
      <c r="L27" s="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>
      <c r="A28" s="1"/>
      <c r="B28" s="11"/>
      <c r="C28" s="14"/>
      <c r="D28" s="14"/>
      <c r="E28" s="14"/>
      <c r="F28" s="14"/>
      <c r="G28" s="14"/>
      <c r="H28" s="1"/>
      <c r="I28" s="6"/>
      <c r="J28" s="6"/>
      <c r="K28" s="6"/>
      <c r="L28" s="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>
      <c r="A29" s="1"/>
      <c r="B29" s="18"/>
      <c r="C29" s="13"/>
      <c r="D29" s="13"/>
      <c r="E29" s="13"/>
      <c r="F29" s="13"/>
      <c r="G29" s="13"/>
      <c r="H29" s="1"/>
      <c r="I29" s="4"/>
      <c r="J29" s="4"/>
      <c r="K29" s="4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>
      <c r="A30" s="9"/>
      <c r="B30" s="21" t="s">
        <v>24</v>
      </c>
      <c r="C30" s="22" t="s">
        <v>28</v>
      </c>
      <c r="D30" s="23" t="s">
        <v>29</v>
      </c>
      <c r="E30" s="23" t="s">
        <v>30</v>
      </c>
      <c r="F30" s="23" t="s">
        <v>31</v>
      </c>
      <c r="G30" s="23" t="s">
        <v>32</v>
      </c>
      <c r="H30" s="10"/>
      <c r="I30" s="4"/>
      <c r="J30" s="4"/>
      <c r="K30" s="4"/>
      <c r="L30" s="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>
      <c r="A31" s="9"/>
      <c r="B31" s="27" t="s">
        <v>34</v>
      </c>
      <c r="C31" s="31">
        <f>C41*100/C4</f>
        <v>81.666666666666671</v>
      </c>
      <c r="D31" s="31">
        <f>D41*100/D4</f>
        <v>69.166666666666671</v>
      </c>
      <c r="E31" s="31">
        <f>E41*100/E4</f>
        <v>60</v>
      </c>
      <c r="F31" s="31">
        <f>F41*100/F4</f>
        <v>45</v>
      </c>
      <c r="G31" s="31">
        <f>G41*100/G4</f>
        <v>36</v>
      </c>
      <c r="H31" s="10"/>
      <c r="I31" s="6"/>
      <c r="J31" s="6"/>
      <c r="K31" s="6"/>
      <c r="L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>
      <c r="A32" s="9"/>
      <c r="B32" s="27" t="s">
        <v>36</v>
      </c>
      <c r="C32" s="41">
        <f>C27+C40+C45-C39</f>
        <v>0</v>
      </c>
      <c r="D32" s="41">
        <f>D27+D40+D45-D39</f>
        <v>0</v>
      </c>
      <c r="E32" s="41">
        <f>E27+E40+E45-E39</f>
        <v>0</v>
      </c>
      <c r="F32" s="41">
        <f>F27+F40+F45-F39</f>
        <v>0</v>
      </c>
      <c r="G32" s="41">
        <f>G27+G40+G45-G39</f>
        <v>0</v>
      </c>
      <c r="H32" s="10"/>
      <c r="I32" s="6"/>
      <c r="J32" s="6"/>
      <c r="K32" s="6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>
      <c r="A33" s="9"/>
      <c r="B33" s="24" t="s">
        <v>37</v>
      </c>
      <c r="C33" s="25">
        <f>C17+C35-C36</f>
        <v>30000</v>
      </c>
      <c r="D33" s="25">
        <f>D17+D35-D36</f>
        <v>25000</v>
      </c>
      <c r="E33" s="25">
        <f>E17+E35-E36</f>
        <v>40000</v>
      </c>
      <c r="F33" s="25">
        <f>F17+F35-F36</f>
        <v>20000</v>
      </c>
      <c r="G33" s="25">
        <f>G17+G35-G36</f>
        <v>35000</v>
      </c>
      <c r="H33" s="10"/>
      <c r="I33" s="6"/>
      <c r="J33" s="6"/>
      <c r="K33" s="6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>
      <c r="A34" s="9"/>
      <c r="B34" s="24" t="s">
        <v>38</v>
      </c>
      <c r="C34" s="25">
        <f>C18+C37-C38</f>
        <v>20000</v>
      </c>
      <c r="D34" s="25">
        <f>D18+D37-D38</f>
        <v>17500</v>
      </c>
      <c r="E34" s="25">
        <f>E18+E37-E38</f>
        <v>15000</v>
      </c>
      <c r="F34" s="25">
        <f>F18+F37-F38</f>
        <v>12500</v>
      </c>
      <c r="G34" s="25">
        <f>G18+G37-G38</f>
        <v>10000</v>
      </c>
      <c r="H34" s="10"/>
      <c r="I34" s="6"/>
      <c r="J34" s="6"/>
      <c r="K34" s="6"/>
      <c r="L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>
      <c r="A35" s="9"/>
      <c r="B35" s="15" t="s">
        <v>19</v>
      </c>
      <c r="C35" s="16"/>
      <c r="D35" s="16"/>
      <c r="E35" s="16"/>
      <c r="F35" s="16"/>
      <c r="G35" s="16"/>
      <c r="H35" s="10"/>
      <c r="I35" s="4"/>
      <c r="J35" s="4"/>
      <c r="K35" s="4"/>
      <c r="L35" s="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>
      <c r="A36" s="9"/>
      <c r="B36" s="15" t="s">
        <v>20</v>
      </c>
      <c r="C36" s="16"/>
      <c r="D36" s="16"/>
      <c r="E36" s="16"/>
      <c r="F36" s="16"/>
      <c r="G36" s="16"/>
      <c r="H36" s="10"/>
      <c r="I36" s="4"/>
      <c r="J36" s="4"/>
      <c r="K36" s="4"/>
      <c r="L36" s="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>
      <c r="A37" s="9"/>
      <c r="B37" s="15" t="s">
        <v>21</v>
      </c>
      <c r="C37" s="16"/>
      <c r="D37" s="16"/>
      <c r="E37" s="16"/>
      <c r="F37" s="16"/>
      <c r="G37" s="16"/>
      <c r="H37" s="10"/>
      <c r="I37" s="4"/>
      <c r="J37" s="4"/>
      <c r="K37" s="4"/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>
      <c r="A38" s="9"/>
      <c r="B38" s="15" t="s">
        <v>22</v>
      </c>
      <c r="C38" s="16"/>
      <c r="D38" s="16"/>
      <c r="E38" s="16"/>
      <c r="F38" s="16"/>
      <c r="G38" s="16"/>
      <c r="H38" s="10"/>
      <c r="I38" s="4"/>
      <c r="J38" s="4"/>
      <c r="K38" s="4"/>
      <c r="L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>
      <c r="A39" s="9"/>
      <c r="B39" s="15" t="s">
        <v>40</v>
      </c>
      <c r="C39" s="16"/>
      <c r="D39" s="16"/>
      <c r="E39" s="16"/>
      <c r="F39" s="16"/>
      <c r="G39" s="16"/>
      <c r="H39" s="10"/>
      <c r="I39" s="4"/>
      <c r="J39" s="4"/>
      <c r="K39" s="4"/>
      <c r="L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>
      <c r="A40" s="9"/>
      <c r="B40" s="15" t="s">
        <v>15</v>
      </c>
      <c r="C40" s="36"/>
      <c r="D40" s="36"/>
      <c r="E40" s="36"/>
      <c r="F40" s="36"/>
      <c r="G40" s="36"/>
      <c r="H40" s="1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>
      <c r="A41" s="9"/>
      <c r="B41" s="27" t="s">
        <v>39</v>
      </c>
      <c r="C41" s="32">
        <f>C23+C5-C44</f>
        <v>490000000</v>
      </c>
      <c r="D41" s="32">
        <f>D23+D5-D44</f>
        <v>415000000</v>
      </c>
      <c r="E41" s="32">
        <f>E23+E5-E44</f>
        <v>60000000</v>
      </c>
      <c r="F41" s="32">
        <f>F23+F5-F44</f>
        <v>90000000</v>
      </c>
      <c r="G41" s="32">
        <f>G23+G5-G44</f>
        <v>36000000</v>
      </c>
      <c r="H41" s="1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>
      <c r="A42" s="9"/>
      <c r="B42" s="15" t="s">
        <v>16</v>
      </c>
      <c r="C42" s="16"/>
      <c r="D42" s="16"/>
      <c r="E42" s="16"/>
      <c r="F42" s="16"/>
      <c r="G42" s="16"/>
      <c r="H42" s="1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>
      <c r="A43" s="9"/>
      <c r="B43" s="15" t="s">
        <v>17</v>
      </c>
      <c r="C43" s="16"/>
      <c r="D43" s="16"/>
      <c r="E43" s="16"/>
      <c r="F43" s="16"/>
      <c r="G43" s="16"/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>
      <c r="A44" s="17"/>
      <c r="B44" s="33" t="s">
        <v>35</v>
      </c>
      <c r="C44" s="25">
        <f>C42/C8*C5</f>
        <v>0</v>
      </c>
      <c r="D44" s="25">
        <f>D42/D8*D5</f>
        <v>0</v>
      </c>
      <c r="E44" s="25">
        <f>E42/E8*E5</f>
        <v>0</v>
      </c>
      <c r="F44" s="25">
        <f>F42/F8*F5</f>
        <v>0</v>
      </c>
      <c r="G44" s="25">
        <f>G42/G8*G5</f>
        <v>0</v>
      </c>
      <c r="H44" s="1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>
      <c r="A45" s="9"/>
      <c r="B45" s="33" t="s">
        <v>18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>
      <c r="A46" s="7"/>
      <c r="B46" s="11"/>
      <c r="C46" s="12"/>
      <c r="D46" s="12"/>
      <c r="E46" s="12"/>
      <c r="F46" s="12"/>
      <c r="G46" s="1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>
      <c r="A47" s="7"/>
      <c r="B47" s="18"/>
      <c r="C47" s="19"/>
      <c r="D47" s="19"/>
      <c r="E47" s="19"/>
      <c r="F47" s="19"/>
      <c r="G47" s="1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>
      <c r="A48" s="8"/>
      <c r="B48" s="21" t="s">
        <v>25</v>
      </c>
      <c r="C48" s="22" t="s">
        <v>28</v>
      </c>
      <c r="D48" s="23" t="s">
        <v>29</v>
      </c>
      <c r="E48" s="23" t="s">
        <v>30</v>
      </c>
      <c r="F48" s="23" t="s">
        <v>31</v>
      </c>
      <c r="G48" s="23" t="s">
        <v>32</v>
      </c>
      <c r="H48" s="1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>
      <c r="A49" s="9"/>
      <c r="B49" s="27" t="s">
        <v>34</v>
      </c>
      <c r="C49" s="31">
        <f>C59*100/C4</f>
        <v>111.66666666666667</v>
      </c>
      <c r="D49" s="31">
        <f>D59*100/D4</f>
        <v>99.166666666666671</v>
      </c>
      <c r="E49" s="31">
        <f>E59*100/E4</f>
        <v>90</v>
      </c>
      <c r="F49" s="31">
        <f>F59*100/F4</f>
        <v>67.5</v>
      </c>
      <c r="G49" s="31">
        <f>G59*100/G4</f>
        <v>54</v>
      </c>
      <c r="H49" s="1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>
      <c r="A50" s="9"/>
      <c r="B50" s="27" t="s">
        <v>36</v>
      </c>
      <c r="C50" s="41">
        <f>C32+C58+C63-C57</f>
        <v>0</v>
      </c>
      <c r="D50" s="41">
        <f>D32+D58+D63-D57</f>
        <v>0</v>
      </c>
      <c r="E50" s="41">
        <f>E32+E58+E63-E57</f>
        <v>0</v>
      </c>
      <c r="F50" s="41">
        <f>F32+F58+F63-F57</f>
        <v>0</v>
      </c>
      <c r="G50" s="41">
        <f>G32+G58+G63-G57</f>
        <v>0</v>
      </c>
      <c r="H50" s="1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>
      <c r="A51" s="9"/>
      <c r="B51" s="24" t="s">
        <v>37</v>
      </c>
      <c r="C51" s="25">
        <f>C33+C53-C54</f>
        <v>30000</v>
      </c>
      <c r="D51" s="25">
        <f>D33+D53-D54</f>
        <v>25000</v>
      </c>
      <c r="E51" s="25">
        <f>E33+E53-E54</f>
        <v>40000</v>
      </c>
      <c r="F51" s="25">
        <f>F33+F53-F54</f>
        <v>20000</v>
      </c>
      <c r="G51" s="25">
        <f>G33+G53-G54</f>
        <v>35000</v>
      </c>
      <c r="H51" s="1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>
      <c r="A52" s="9"/>
      <c r="B52" s="24" t="s">
        <v>38</v>
      </c>
      <c r="C52" s="25">
        <f>C34+C55-C56</f>
        <v>20000</v>
      </c>
      <c r="D52" s="25">
        <f>D34+D55-D56</f>
        <v>17500</v>
      </c>
      <c r="E52" s="25">
        <f>E34+E55-E56</f>
        <v>15000</v>
      </c>
      <c r="F52" s="25">
        <f>F34+F55-F56</f>
        <v>12500</v>
      </c>
      <c r="G52" s="25">
        <f>G34+G55-G56</f>
        <v>10000</v>
      </c>
      <c r="H52" s="1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>
      <c r="A53" s="9"/>
      <c r="B53" s="15" t="s">
        <v>11</v>
      </c>
      <c r="C53" s="16"/>
      <c r="D53" s="16"/>
      <c r="E53" s="16"/>
      <c r="F53" s="16"/>
      <c r="G53" s="16"/>
      <c r="H53" s="1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>
      <c r="A54" s="9"/>
      <c r="B54" s="15" t="s">
        <v>12</v>
      </c>
      <c r="C54" s="16"/>
      <c r="D54" s="16"/>
      <c r="E54" s="16"/>
      <c r="F54" s="16"/>
      <c r="G54" s="16"/>
      <c r="H54" s="1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>
      <c r="A55" s="9"/>
      <c r="B55" s="15" t="s">
        <v>13</v>
      </c>
      <c r="C55" s="16"/>
      <c r="D55" s="16"/>
      <c r="E55" s="16"/>
      <c r="F55" s="16"/>
      <c r="G55" s="16"/>
      <c r="H55" s="1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>
      <c r="A56" s="9"/>
      <c r="B56" s="15" t="s">
        <v>14</v>
      </c>
      <c r="C56" s="16"/>
      <c r="D56" s="16"/>
      <c r="E56" s="16"/>
      <c r="F56" s="16"/>
      <c r="G56" s="16"/>
      <c r="H56" s="1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>
      <c r="A57" s="9"/>
      <c r="B57" s="15" t="s">
        <v>40</v>
      </c>
      <c r="C57" s="16"/>
      <c r="D57" s="16"/>
      <c r="E57" s="16"/>
      <c r="F57" s="16"/>
      <c r="G57" s="16"/>
      <c r="H57" s="1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>
      <c r="A58" s="9"/>
      <c r="B58" s="15" t="s">
        <v>15</v>
      </c>
      <c r="C58" s="36"/>
      <c r="D58" s="36"/>
      <c r="E58" s="36"/>
      <c r="F58" s="36"/>
      <c r="G58" s="36"/>
      <c r="H58" s="1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>
      <c r="A59" s="9"/>
      <c r="B59" s="27" t="s">
        <v>39</v>
      </c>
      <c r="C59" s="32">
        <f>C41+C5-C62</f>
        <v>670000000</v>
      </c>
      <c r="D59" s="32">
        <f>D41+D5-D62</f>
        <v>595000000</v>
      </c>
      <c r="E59" s="32">
        <f>E41+E5-E62</f>
        <v>90000000</v>
      </c>
      <c r="F59" s="32">
        <f>F41+F5-F62</f>
        <v>135000000</v>
      </c>
      <c r="G59" s="32">
        <f>G41+G5-G62</f>
        <v>54000000</v>
      </c>
      <c r="H59" s="1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>
      <c r="A60" s="9"/>
      <c r="B60" s="15" t="s">
        <v>16</v>
      </c>
      <c r="C60" s="16"/>
      <c r="D60" s="16"/>
      <c r="E60" s="16"/>
      <c r="F60" s="16"/>
      <c r="G60" s="16"/>
      <c r="H60" s="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>
      <c r="A61" s="9"/>
      <c r="B61" s="15" t="s">
        <v>17</v>
      </c>
      <c r="C61" s="16"/>
      <c r="D61" s="16"/>
      <c r="E61" s="16"/>
      <c r="F61" s="16"/>
      <c r="G61" s="16"/>
      <c r="H61" s="1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>
      <c r="A62" s="17"/>
      <c r="B62" s="33" t="s">
        <v>35</v>
      </c>
      <c r="C62" s="25">
        <f>C60/C8*C5</f>
        <v>0</v>
      </c>
      <c r="D62" s="25">
        <f>D60/D8*D5</f>
        <v>0</v>
      </c>
      <c r="E62" s="25">
        <f>E60/E8*E5</f>
        <v>0</v>
      </c>
      <c r="F62" s="25">
        <f>F60/F8*F5</f>
        <v>0</v>
      </c>
      <c r="G62" s="25">
        <f>G60/G8*G5</f>
        <v>0</v>
      </c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>
      <c r="A63" s="9"/>
      <c r="B63" s="33" t="s">
        <v>18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>
      <c r="A64" s="3"/>
      <c r="B64" s="11"/>
      <c r="C64" s="12"/>
      <c r="D64" s="12"/>
      <c r="E64" s="12"/>
      <c r="F64" s="12"/>
      <c r="G64" s="1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>
      <c r="A65" s="3"/>
      <c r="B65" s="18"/>
      <c r="C65" s="19"/>
      <c r="D65" s="19"/>
      <c r="E65" s="19"/>
      <c r="F65" s="19"/>
      <c r="G65" s="1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>
      <c r="A66" s="8"/>
      <c r="B66" s="21" t="s">
        <v>26</v>
      </c>
      <c r="C66" s="22" t="s">
        <v>28</v>
      </c>
      <c r="D66" s="23" t="s">
        <v>29</v>
      </c>
      <c r="E66" s="23" t="s">
        <v>30</v>
      </c>
      <c r="F66" s="23" t="s">
        <v>31</v>
      </c>
      <c r="G66" s="23" t="s">
        <v>32</v>
      </c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5">
      <c r="A67" s="9"/>
      <c r="B67" s="27" t="s">
        <v>34</v>
      </c>
      <c r="C67" s="31">
        <f>C77*100/C4</f>
        <v>141.66666666666666</v>
      </c>
      <c r="D67" s="31">
        <f>D77*100/D4</f>
        <v>129.16666666666666</v>
      </c>
      <c r="E67" s="31">
        <f>E77*100/E4</f>
        <v>120</v>
      </c>
      <c r="F67" s="31">
        <f>F77*100/F4</f>
        <v>90</v>
      </c>
      <c r="G67" s="31">
        <f>G77*100/G4</f>
        <v>72</v>
      </c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>
      <c r="A68" s="9"/>
      <c r="B68" s="27" t="s">
        <v>36</v>
      </c>
      <c r="C68" s="41">
        <f>C50+C76+C81-C75</f>
        <v>0</v>
      </c>
      <c r="D68" s="41">
        <f>D50+D76+D81-D75</f>
        <v>0</v>
      </c>
      <c r="E68" s="41">
        <f>E50+E76+E81-E75</f>
        <v>0</v>
      </c>
      <c r="F68" s="41">
        <f>F50+F76+F81-F75</f>
        <v>0</v>
      </c>
      <c r="G68" s="41">
        <f>G50+G76+G81-G75</f>
        <v>0</v>
      </c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>
      <c r="A69" s="9"/>
      <c r="B69" s="24" t="s">
        <v>37</v>
      </c>
      <c r="C69" s="25">
        <f>C51+C71-C72</f>
        <v>30000</v>
      </c>
      <c r="D69" s="25">
        <f>D51+D71</f>
        <v>25000</v>
      </c>
      <c r="E69" s="25">
        <f>E51+E71</f>
        <v>40000</v>
      </c>
      <c r="F69" s="25">
        <f>F51+F71</f>
        <v>20000</v>
      </c>
      <c r="G69" s="25">
        <f>G51+G71</f>
        <v>35000</v>
      </c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>
      <c r="A70" s="9"/>
      <c r="B70" s="24" t="s">
        <v>38</v>
      </c>
      <c r="C70" s="25">
        <f>C52+C73-C74</f>
        <v>20000</v>
      </c>
      <c r="D70" s="25">
        <f>D52+D73</f>
        <v>17500</v>
      </c>
      <c r="E70" s="25">
        <f>E52+E73</f>
        <v>15000</v>
      </c>
      <c r="F70" s="25">
        <f>F52+F73</f>
        <v>12500</v>
      </c>
      <c r="G70" s="25">
        <f>G52+G73</f>
        <v>10000</v>
      </c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>
      <c r="A71" s="9"/>
      <c r="B71" s="15" t="s">
        <v>11</v>
      </c>
      <c r="C71" s="16"/>
      <c r="D71" s="16"/>
      <c r="E71" s="16"/>
      <c r="F71" s="16"/>
      <c r="G71" s="16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>
      <c r="A72" s="9"/>
      <c r="B72" s="15" t="s">
        <v>12</v>
      </c>
      <c r="C72" s="16"/>
      <c r="D72" s="16"/>
      <c r="E72" s="16"/>
      <c r="F72" s="16"/>
      <c r="G72" s="16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>
      <c r="A73" s="9"/>
      <c r="B73" s="15" t="s">
        <v>13</v>
      </c>
      <c r="C73" s="16"/>
      <c r="D73" s="16"/>
      <c r="E73" s="16"/>
      <c r="F73" s="16"/>
      <c r="G73" s="16"/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>
      <c r="A74" s="9"/>
      <c r="B74" s="15" t="s">
        <v>14</v>
      </c>
      <c r="C74" s="16"/>
      <c r="D74" s="16"/>
      <c r="E74" s="16"/>
      <c r="F74" s="16"/>
      <c r="G74" s="16"/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5">
      <c r="A75" s="9"/>
      <c r="B75" s="15" t="s">
        <v>40</v>
      </c>
      <c r="C75" s="16"/>
      <c r="D75" s="16"/>
      <c r="E75" s="16"/>
      <c r="F75" s="16"/>
      <c r="G75" s="16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>
      <c r="A76" s="9"/>
      <c r="B76" s="15" t="s">
        <v>15</v>
      </c>
      <c r="C76" s="36"/>
      <c r="D76" s="36"/>
      <c r="E76" s="36"/>
      <c r="F76" s="36"/>
      <c r="G76" s="36"/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>
      <c r="A77" s="9"/>
      <c r="B77" s="27" t="s">
        <v>39</v>
      </c>
      <c r="C77" s="32">
        <f>C59+C5-C80</f>
        <v>850000000</v>
      </c>
      <c r="D77" s="32">
        <f>D59+D5-D80</f>
        <v>775000000</v>
      </c>
      <c r="E77" s="32">
        <f>E59+E5-E80</f>
        <v>120000000</v>
      </c>
      <c r="F77" s="32">
        <f>F59+F5-F80</f>
        <v>180000000</v>
      </c>
      <c r="G77" s="32">
        <f>G59+G5-G80</f>
        <v>72000000</v>
      </c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>
      <c r="A78" s="9"/>
      <c r="B78" s="15" t="s">
        <v>16</v>
      </c>
      <c r="C78" s="16"/>
      <c r="D78" s="16"/>
      <c r="E78" s="16"/>
      <c r="F78" s="16"/>
      <c r="G78" s="16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>
      <c r="A79" s="9"/>
      <c r="B79" s="15" t="s">
        <v>17</v>
      </c>
      <c r="C79" s="16"/>
      <c r="D79" s="16"/>
      <c r="E79" s="16"/>
      <c r="F79" s="16"/>
      <c r="G79" s="16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>
      <c r="A80" s="17"/>
      <c r="B80" s="33" t="s">
        <v>35</v>
      </c>
      <c r="C80" s="25">
        <f>C78/C8*C5</f>
        <v>0</v>
      </c>
      <c r="D80" s="25">
        <f>D78/D8*D5</f>
        <v>0</v>
      </c>
      <c r="E80" s="25">
        <f>E78/E8*E5</f>
        <v>0</v>
      </c>
      <c r="F80" s="25">
        <f>F78/F8*F5</f>
        <v>0</v>
      </c>
      <c r="G80" s="25">
        <f>G78/G8*G5</f>
        <v>0</v>
      </c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>
      <c r="A81" s="9"/>
      <c r="B81" s="33" t="s">
        <v>18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>
      <c r="A82" s="7"/>
      <c r="B82" s="11"/>
      <c r="C82" s="20"/>
      <c r="D82" s="20"/>
      <c r="E82" s="20"/>
      <c r="F82" s="20"/>
      <c r="G82" s="2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>
      <c r="A83" s="7"/>
      <c r="B83" s="18"/>
      <c r="C83" s="13"/>
      <c r="D83" s="13"/>
      <c r="E83" s="13"/>
      <c r="F83" s="13"/>
      <c r="G83" s="1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>
      <c r="A84" s="8"/>
      <c r="B84" s="21" t="s">
        <v>27</v>
      </c>
      <c r="C84" s="22" t="s">
        <v>28</v>
      </c>
      <c r="D84" s="23" t="s">
        <v>29</v>
      </c>
      <c r="E84" s="23" t="s">
        <v>30</v>
      </c>
      <c r="F84" s="23" t="s">
        <v>31</v>
      </c>
      <c r="G84" s="23" t="s">
        <v>32</v>
      </c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5.5">
      <c r="A85" s="9"/>
      <c r="B85" s="27" t="s">
        <v>34</v>
      </c>
      <c r="C85" s="31">
        <f>C95*100/C4</f>
        <v>171.66666666666666</v>
      </c>
      <c r="D85" s="31">
        <f>D95*100/D4</f>
        <v>159.16666666666666</v>
      </c>
      <c r="E85" s="31">
        <f>E95*100/E4</f>
        <v>150</v>
      </c>
      <c r="F85" s="31">
        <f>F95*100/F4</f>
        <v>112.5</v>
      </c>
      <c r="G85" s="31">
        <f>G95*100/G4</f>
        <v>90</v>
      </c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>
      <c r="A86" s="9"/>
      <c r="B86" s="27" t="s">
        <v>36</v>
      </c>
      <c r="C86" s="31">
        <f>C68+C94+C99-C93</f>
        <v>0</v>
      </c>
      <c r="D86" s="31">
        <f>D68+D94+D99-D93</f>
        <v>0</v>
      </c>
      <c r="E86" s="31">
        <f>E68+E94+E99-E93</f>
        <v>0</v>
      </c>
      <c r="F86" s="31">
        <f>F68+F94+F99-F93</f>
        <v>0</v>
      </c>
      <c r="G86" s="31">
        <f>G68+G94+G99-G93</f>
        <v>0</v>
      </c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>
      <c r="A87" s="9"/>
      <c r="B87" s="24" t="s">
        <v>37</v>
      </c>
      <c r="C87" s="25">
        <f>C69+C89</f>
        <v>30000</v>
      </c>
      <c r="D87" s="25">
        <f>D69+D89</f>
        <v>25000</v>
      </c>
      <c r="E87" s="25">
        <f>E69+E89</f>
        <v>40000</v>
      </c>
      <c r="F87" s="25">
        <f>F69+F89</f>
        <v>20000</v>
      </c>
      <c r="G87" s="25">
        <f>G69+G89</f>
        <v>35000</v>
      </c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>
      <c r="A88" s="9"/>
      <c r="B88" s="24" t="s">
        <v>38</v>
      </c>
      <c r="C88" s="25">
        <f>C70+C91</f>
        <v>20000</v>
      </c>
      <c r="D88" s="25">
        <f>D70+D91</f>
        <v>17500</v>
      </c>
      <c r="E88" s="25">
        <f>E70+E91</f>
        <v>15000</v>
      </c>
      <c r="F88" s="25">
        <f>F70+F91</f>
        <v>12500</v>
      </c>
      <c r="G88" s="25">
        <f>G70+G91</f>
        <v>10000</v>
      </c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>
      <c r="A89" s="9"/>
      <c r="B89" s="15" t="s">
        <v>11</v>
      </c>
      <c r="C89" s="16"/>
      <c r="D89" s="16"/>
      <c r="E89" s="16"/>
      <c r="F89" s="16"/>
      <c r="G89" s="16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>
      <c r="A90" s="9"/>
      <c r="B90" s="15" t="s">
        <v>12</v>
      </c>
      <c r="C90" s="16"/>
      <c r="D90" s="16"/>
      <c r="E90" s="16"/>
      <c r="F90" s="16"/>
      <c r="G90" s="16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>
      <c r="A91" s="9"/>
      <c r="B91" s="15" t="s">
        <v>13</v>
      </c>
      <c r="C91" s="16"/>
      <c r="D91" s="16"/>
      <c r="E91" s="16"/>
      <c r="F91" s="16"/>
      <c r="G91" s="16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>
      <c r="A92" s="9"/>
      <c r="B92" s="15" t="s">
        <v>14</v>
      </c>
      <c r="C92" s="16"/>
      <c r="D92" s="16"/>
      <c r="E92" s="16"/>
      <c r="F92" s="16"/>
      <c r="G92" s="16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>
      <c r="A93" s="9"/>
      <c r="B93" s="15" t="s">
        <v>40</v>
      </c>
      <c r="C93" s="16"/>
      <c r="D93" s="16"/>
      <c r="E93" s="16"/>
      <c r="F93" s="16"/>
      <c r="G93" s="16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5">
      <c r="A94" s="9"/>
      <c r="B94" s="15" t="s">
        <v>15</v>
      </c>
      <c r="C94" s="36"/>
      <c r="D94" s="36"/>
      <c r="E94" s="36"/>
      <c r="F94" s="36"/>
      <c r="G94" s="36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>
      <c r="A95" s="9"/>
      <c r="B95" s="27" t="s">
        <v>39</v>
      </c>
      <c r="C95" s="32">
        <f>C77+C5-C98</f>
        <v>1030000000</v>
      </c>
      <c r="D95" s="32">
        <f>D77+D5-D98</f>
        <v>955000000</v>
      </c>
      <c r="E95" s="32">
        <f>E77+E5-E98</f>
        <v>150000000</v>
      </c>
      <c r="F95" s="32">
        <f>F77+F5-F98</f>
        <v>225000000</v>
      </c>
      <c r="G95" s="32">
        <f>G77+G5-G98</f>
        <v>90000000</v>
      </c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>
      <c r="A96" s="9"/>
      <c r="B96" s="15" t="s">
        <v>16</v>
      </c>
      <c r="C96" s="16"/>
      <c r="D96" s="16"/>
      <c r="E96" s="16"/>
      <c r="F96" s="16"/>
      <c r="G96" s="16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5">
      <c r="A97" s="9"/>
      <c r="B97" s="15" t="s">
        <v>17</v>
      </c>
      <c r="C97" s="16"/>
      <c r="D97" s="16"/>
      <c r="E97" s="16"/>
      <c r="F97" s="16"/>
      <c r="G97" s="16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>
      <c r="A98" s="17"/>
      <c r="B98" s="33" t="s">
        <v>35</v>
      </c>
      <c r="C98" s="25">
        <f>C96/C8*C5</f>
        <v>0</v>
      </c>
      <c r="D98" s="25">
        <f>D96/D8*D5</f>
        <v>0</v>
      </c>
      <c r="E98" s="25">
        <f>E96/E8*E5</f>
        <v>0</v>
      </c>
      <c r="F98" s="25">
        <f>F96/F8*F5</f>
        <v>0</v>
      </c>
      <c r="G98" s="25">
        <f>G96/G8*G5</f>
        <v>0</v>
      </c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>
      <c r="A99" s="9"/>
      <c r="B99" s="33" t="s">
        <v>18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1"/>
      <c r="C100" s="14"/>
      <c r="D100" s="14"/>
      <c r="E100" s="14"/>
      <c r="F100" s="14"/>
      <c r="G100" s="1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34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34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34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34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34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34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34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34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34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34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34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34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34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34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34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34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34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3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3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3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3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3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3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3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3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3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3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3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3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3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3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3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3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3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3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3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3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3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3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3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3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3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3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3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3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3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3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3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3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3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3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3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3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3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3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3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3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3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3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3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3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3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3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3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3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3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3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3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3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3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3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3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3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3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3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3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3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3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3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3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3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3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3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3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3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3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3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3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3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3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3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3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3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3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3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3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3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3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3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3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3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3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3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3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3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3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3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3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3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34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34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34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34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34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34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34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34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34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34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34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34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34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34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34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34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34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34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34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34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34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34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34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34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34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34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34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34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34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34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34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34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34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34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34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34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34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34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34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34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34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34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34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34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34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34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34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34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34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34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34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34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34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34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34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34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34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34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34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34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34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34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34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34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34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34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34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34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34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34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34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34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34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34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34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34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34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34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34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34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34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34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34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34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34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34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34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34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34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34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34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34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34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34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34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34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34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34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34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34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34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34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34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34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34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34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3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3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3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3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3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3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3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3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3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3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3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3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3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3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3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3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3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3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3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3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3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3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3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3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3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3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3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3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3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3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3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3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3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3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3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3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3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3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3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3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3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3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3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3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3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3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3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3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3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3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3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3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3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3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3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3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3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3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3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3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3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3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3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3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3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3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3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3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3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3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3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3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3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3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3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3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3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3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3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3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3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3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3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3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3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3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3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3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3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3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3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3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3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3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3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3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3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3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3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3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3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3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3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3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3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3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3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3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3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3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3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3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3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3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3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3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3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3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3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3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3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3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3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3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3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3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34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34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34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34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34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34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34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34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34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34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34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34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34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34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34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34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34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34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34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34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34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34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34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34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34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34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34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34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34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34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34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34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34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34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34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34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34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34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34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34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34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34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34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34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34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34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34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34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34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34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34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34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34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34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34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34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34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34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34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34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34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34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34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34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34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34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34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34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34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34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34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34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34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34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34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34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34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34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34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34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34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34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34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34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34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34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34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34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34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34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34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34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34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34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34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34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34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34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34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34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34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34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34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34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34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34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34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34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34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34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34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34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34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34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34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34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34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34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34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34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34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34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34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34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34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34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34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34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34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34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34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34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34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34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34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34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34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34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34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34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34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34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34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34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34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34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34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34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34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34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34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34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34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34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34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34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34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34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34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34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34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34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34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34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34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34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34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34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34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34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34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34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34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34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34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34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34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34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34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34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34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34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34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34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34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34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34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34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34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34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34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34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34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34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34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34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34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34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34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34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34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34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34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34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34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34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34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34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34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34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34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34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34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34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34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34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34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34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34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34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34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34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34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34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34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34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34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34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34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34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34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34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34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34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34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34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34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34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34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34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34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34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34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34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34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34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34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34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34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34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34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34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34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34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34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34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34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34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34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34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34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34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34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34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34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34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34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34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34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34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34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34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34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34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34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34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34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34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34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34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34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34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34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34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34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34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34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34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34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34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34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34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34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34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34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34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34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34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34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34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34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34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34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34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34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34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34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34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34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34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34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34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34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34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34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34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34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34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34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34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34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34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34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34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34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34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34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34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34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34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34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34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34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34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34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34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34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34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34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34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34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34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34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34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34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34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34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34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34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34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34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34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34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34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34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34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34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34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34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34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34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34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34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34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34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34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34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34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34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34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34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34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34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34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34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34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34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34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34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34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34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34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34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34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34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34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34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34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34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34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34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34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34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34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34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34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34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34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34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34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34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34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34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34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34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34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34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34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34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34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34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34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34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34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34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34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34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34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34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34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34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34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34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34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34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34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34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34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34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34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34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34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34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34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34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34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34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34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34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34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34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34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34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34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34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34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34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34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34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34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34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34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34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34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34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34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34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34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34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34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34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34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34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34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34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34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34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34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34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34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34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34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34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34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34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34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34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34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34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34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34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34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34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34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34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34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34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34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34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34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34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34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34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34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34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34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34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34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34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34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34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34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34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34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34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34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34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34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34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34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34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34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34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34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34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34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34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34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34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34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34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34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34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34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34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34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34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34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34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34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34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34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34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34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34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34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34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34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34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34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34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34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34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34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34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34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34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34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34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34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34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34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34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34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34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34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34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34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34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1"/>
      <c r="B1002" s="34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>
      <c r="A1003" s="1"/>
      <c r="B1003" s="34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>
      <c r="A1004" s="1"/>
      <c r="B1004" s="34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>
      <c r="A1005" s="1"/>
      <c r="B1005" s="34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>
      <c r="A1006" s="1"/>
      <c r="B1006" s="34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>
      <c r="A1007" s="1"/>
      <c r="B1007" s="34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>
      <c r="A1008" s="1"/>
      <c r="B1008" s="34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>
      <c r="A1009" s="1"/>
      <c r="B1009" s="34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>
      <c r="A1010" s="1"/>
      <c r="B1010" s="34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>
      <c r="A1011" s="1"/>
      <c r="B1011" s="34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>
      <c r="A1012" s="1"/>
      <c r="B1012" s="34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>
      <c r="A1013" s="1"/>
      <c r="B1013" s="34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>
      <c r="A1014" s="1"/>
      <c r="B1014" s="34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</sheetData>
  <mergeCells count="1">
    <mergeCell ref="B1:G2"/>
  </mergeCells>
  <pageMargins left="0.7" right="0.7" top="0.75" bottom="0.75" header="0.3" footer="0.3"/>
  <pageSetup paperSize="9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игры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Маравильяс Алиса Александровна</cp:lastModifiedBy>
  <cp:lastPrinted>2023-08-08T13:10:38Z</cp:lastPrinted>
  <dcterms:modified xsi:type="dcterms:W3CDTF">2023-08-08T13:43:59Z</dcterms:modified>
</cp:coreProperties>
</file>